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60" windowHeight="7260"/>
  </bookViews>
  <sheets>
    <sheet name="大学院" sheetId="2" r:id="rId1"/>
    <sheet name="Sheet3" sheetId="3" r:id="rId2"/>
  </sheets>
  <definedNames>
    <definedName name="_xlnm.Print_Area" localSheetId="0">大学院!$A$1:$M$54</definedName>
  </definedNames>
  <calcPr calcId="145621"/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8" i="2"/>
  <c r="J9" i="2"/>
  <c r="M9" i="2" s="1"/>
  <c r="J10" i="2"/>
  <c r="M10" i="2" s="1"/>
  <c r="J11" i="2"/>
  <c r="M11" i="2" s="1"/>
  <c r="J12" i="2"/>
  <c r="J13" i="2"/>
  <c r="Q13" i="2" s="1"/>
  <c r="J14" i="2"/>
  <c r="Q14" i="2" s="1"/>
  <c r="J15" i="2"/>
  <c r="N15" i="2" s="1"/>
  <c r="J16" i="2"/>
  <c r="N16" i="2" s="1"/>
  <c r="J17" i="2"/>
  <c r="M17" i="2" s="1"/>
  <c r="J18" i="2"/>
  <c r="N18" i="2" s="1"/>
  <c r="J19" i="2"/>
  <c r="J20" i="2"/>
  <c r="M20" i="2" s="1"/>
  <c r="J21" i="2"/>
  <c r="M21" i="2" s="1"/>
  <c r="J22" i="2"/>
  <c r="Q22" i="2" s="1"/>
  <c r="J23" i="2"/>
  <c r="M23" i="2" s="1"/>
  <c r="J24" i="2"/>
  <c r="Q24" i="2" s="1"/>
  <c r="J25" i="2"/>
  <c r="Q25" i="2" s="1"/>
  <c r="J26" i="2"/>
  <c r="M26" i="2" s="1"/>
  <c r="J27" i="2"/>
  <c r="Q27" i="2" s="1"/>
  <c r="J28" i="2"/>
  <c r="M28" i="2" s="1"/>
  <c r="J29" i="2"/>
  <c r="M29" i="2" s="1"/>
  <c r="J30" i="2"/>
  <c r="N30" i="2" s="1"/>
  <c r="J31" i="2"/>
  <c r="K31" i="2" s="1"/>
  <c r="J32" i="2"/>
  <c r="K32" i="2" s="1"/>
  <c r="J33" i="2"/>
  <c r="R33" i="2" s="1"/>
  <c r="J34" i="2"/>
  <c r="K34" i="2" s="1"/>
  <c r="J35" i="2"/>
  <c r="R35" i="2" s="1"/>
  <c r="J36" i="2"/>
  <c r="Q36" i="2" s="1"/>
  <c r="J37" i="2"/>
  <c r="J38" i="2"/>
  <c r="R38" i="2" s="1"/>
  <c r="J39" i="2"/>
  <c r="R39" i="2" s="1"/>
  <c r="J40" i="2"/>
  <c r="O40" i="2" s="1"/>
  <c r="J8" i="2"/>
  <c r="R31" i="2" l="1"/>
  <c r="L19" i="2"/>
  <c r="K19" i="2"/>
  <c r="M22" i="2"/>
  <c r="M18" i="2"/>
  <c r="Q30" i="2"/>
  <c r="M27" i="2"/>
  <c r="Q26" i="2"/>
  <c r="M25" i="2"/>
  <c r="N24" i="2"/>
  <c r="M24" i="2"/>
  <c r="Q23" i="2"/>
  <c r="N23" i="2"/>
  <c r="N22" i="2"/>
  <c r="Q21" i="2"/>
  <c r="N21" i="2"/>
  <c r="O38" i="2"/>
  <c r="L38" i="2"/>
  <c r="S37" i="2"/>
  <c r="L37" i="2"/>
  <c r="M30" i="2"/>
  <c r="Q28" i="2"/>
  <c r="Q20" i="2"/>
  <c r="N20" i="2"/>
  <c r="Q18" i="2"/>
  <c r="S12" i="2"/>
  <c r="E56" i="2"/>
  <c r="Q11" i="2"/>
  <c r="Q8" i="2"/>
  <c r="E55" i="2"/>
  <c r="K38" i="2"/>
  <c r="S38" i="2"/>
  <c r="L36" i="2"/>
  <c r="L34" i="2"/>
  <c r="R34" i="2"/>
  <c r="Q34" i="2"/>
  <c r="M15" i="2"/>
  <c r="Q15" i="2"/>
  <c r="M14" i="2"/>
  <c r="Q31" i="2"/>
  <c r="R32" i="2"/>
  <c r="Q32" i="2"/>
  <c r="Q17" i="2"/>
  <c r="N17" i="2"/>
  <c r="M16" i="2"/>
  <c r="Q16" i="2"/>
  <c r="Q29" i="2"/>
  <c r="N29" i="2"/>
  <c r="N14" i="2"/>
  <c r="M13" i="2"/>
  <c r="N13" i="2"/>
  <c r="Q19" i="2"/>
  <c r="N19" i="2"/>
  <c r="Q33" i="2"/>
  <c r="M19" i="2"/>
  <c r="Q40" i="2"/>
  <c r="S40" i="2"/>
  <c r="R40" i="2"/>
  <c r="P40" i="2"/>
  <c r="Q39" i="2"/>
  <c r="P39" i="2"/>
  <c r="S39" i="2"/>
  <c r="O39" i="2"/>
  <c r="P38" i="2"/>
  <c r="Q38" i="2"/>
  <c r="O37" i="2"/>
  <c r="N11" i="2"/>
  <c r="Q10" i="2"/>
  <c r="N10" i="2"/>
  <c r="N9" i="2"/>
  <c r="Q9" i="2"/>
  <c r="L35" i="2"/>
  <c r="Q35" i="2"/>
  <c r="K35" i="2"/>
  <c r="E42" i="2"/>
  <c r="Q37" i="2"/>
  <c r="K37" i="2"/>
  <c r="P37" i="2"/>
  <c r="R37" i="2"/>
  <c r="M8" i="2"/>
  <c r="N8" i="2"/>
  <c r="P12" i="2"/>
  <c r="Q12" i="2"/>
  <c r="R12" i="2"/>
  <c r="O12" i="2"/>
  <c r="O42" i="2" l="1"/>
  <c r="D48" i="2" s="1"/>
  <c r="S42" i="2"/>
  <c r="D52" i="2" s="1"/>
  <c r="L42" i="2"/>
  <c r="D45" i="2" s="1"/>
  <c r="M42" i="2"/>
  <c r="D46" i="2" s="1"/>
  <c r="R42" i="2"/>
  <c r="D51" i="2" s="1"/>
  <c r="P42" i="2"/>
  <c r="D49" i="2" s="1"/>
  <c r="N42" i="2"/>
  <c r="D47" i="2" s="1"/>
  <c r="Q42" i="2"/>
  <c r="D50" i="2" s="1"/>
  <c r="K42" i="2"/>
  <c r="D44" i="2" s="1"/>
  <c r="D53" i="2" l="1"/>
  <c r="G4" i="2" s="1"/>
  <c r="G2" i="2"/>
</calcChain>
</file>

<file path=xl/sharedStrings.xml><?xml version="1.0" encoding="utf-8"?>
<sst xmlns="http://schemas.openxmlformats.org/spreadsheetml/2006/main" count="158" uniqueCount="103">
  <si>
    <t>有機化学特論</t>
    <rPh sb="0" eb="2">
      <t>ユウキ</t>
    </rPh>
    <rPh sb="2" eb="4">
      <t>カガク</t>
    </rPh>
    <rPh sb="4" eb="6">
      <t>トクロン</t>
    </rPh>
    <phoneticPr fontId="3"/>
  </si>
  <si>
    <t>無機化学特論</t>
    <rPh sb="0" eb="2">
      <t>ムキ</t>
    </rPh>
    <rPh sb="2" eb="4">
      <t>カガク</t>
    </rPh>
    <rPh sb="4" eb="6">
      <t>トクロン</t>
    </rPh>
    <phoneticPr fontId="3"/>
  </si>
  <si>
    <t>物理化学特論</t>
    <rPh sb="0" eb="2">
      <t>ブツリ</t>
    </rPh>
    <rPh sb="2" eb="4">
      <t>カガク</t>
    </rPh>
    <rPh sb="4" eb="6">
      <t>トクロン</t>
    </rPh>
    <phoneticPr fontId="3"/>
  </si>
  <si>
    <t>化学工学特論</t>
    <rPh sb="0" eb="2">
      <t>カガク</t>
    </rPh>
    <rPh sb="2" eb="4">
      <t>コウガク</t>
    </rPh>
    <rPh sb="4" eb="6">
      <t>トクロン</t>
    </rPh>
    <phoneticPr fontId="3"/>
  </si>
  <si>
    <t>インターンシップ</t>
  </si>
  <si>
    <t>生体機能分子特論</t>
    <rPh sb="0" eb="2">
      <t>セイタイ</t>
    </rPh>
    <rPh sb="2" eb="4">
      <t>キノウ</t>
    </rPh>
    <rPh sb="4" eb="6">
      <t>ブンシ</t>
    </rPh>
    <rPh sb="6" eb="8">
      <t>トクロン</t>
    </rPh>
    <phoneticPr fontId="3"/>
  </si>
  <si>
    <t>生体高分子材料学特論</t>
    <rPh sb="0" eb="2">
      <t>セイタイ</t>
    </rPh>
    <rPh sb="2" eb="5">
      <t>コウブンシ</t>
    </rPh>
    <rPh sb="5" eb="7">
      <t>ザイリョウ</t>
    </rPh>
    <rPh sb="7" eb="8">
      <t>ガク</t>
    </rPh>
    <rPh sb="8" eb="10">
      <t>トクロン</t>
    </rPh>
    <phoneticPr fontId="3"/>
  </si>
  <si>
    <t>微生物・酵素工学特論</t>
    <rPh sb="0" eb="3">
      <t>ビセイブツ</t>
    </rPh>
    <rPh sb="4" eb="6">
      <t>コウソ</t>
    </rPh>
    <rPh sb="6" eb="8">
      <t>コウガク</t>
    </rPh>
    <rPh sb="8" eb="10">
      <t>トクロン</t>
    </rPh>
    <phoneticPr fontId="3"/>
  </si>
  <si>
    <t>生物化学工学特論</t>
    <rPh sb="0" eb="2">
      <t>セイブツ</t>
    </rPh>
    <rPh sb="2" eb="4">
      <t>カガク</t>
    </rPh>
    <rPh sb="4" eb="6">
      <t>コウガク</t>
    </rPh>
    <rPh sb="6" eb="8">
      <t>トクロン</t>
    </rPh>
    <phoneticPr fontId="3"/>
  </si>
  <si>
    <t>バイオミメティック工学</t>
    <rPh sb="9" eb="11">
      <t>コウガク</t>
    </rPh>
    <phoneticPr fontId="3"/>
  </si>
  <si>
    <t>応用化学特論</t>
    <rPh sb="0" eb="2">
      <t>オウヨウ</t>
    </rPh>
    <rPh sb="2" eb="4">
      <t>カガク</t>
    </rPh>
    <rPh sb="4" eb="6">
      <t>トクロン</t>
    </rPh>
    <phoneticPr fontId="3"/>
  </si>
  <si>
    <t>環境工学特論</t>
    <rPh sb="0" eb="2">
      <t>カンキョウ</t>
    </rPh>
    <rPh sb="2" eb="4">
      <t>コウガク</t>
    </rPh>
    <rPh sb="4" eb="6">
      <t>トクロン</t>
    </rPh>
    <phoneticPr fontId="3"/>
  </si>
  <si>
    <t>生物応用化学特論</t>
    <rPh sb="0" eb="2">
      <t>セイブツ</t>
    </rPh>
    <rPh sb="2" eb="4">
      <t>オウヨウ</t>
    </rPh>
    <rPh sb="4" eb="6">
      <t>カガク</t>
    </rPh>
    <rPh sb="6" eb="8">
      <t>トクロン</t>
    </rPh>
    <phoneticPr fontId="3"/>
  </si>
  <si>
    <t>生物物理化学特論</t>
    <rPh sb="0" eb="2">
      <t>セイブツ</t>
    </rPh>
    <rPh sb="2" eb="4">
      <t>ブツリ</t>
    </rPh>
    <rPh sb="4" eb="6">
      <t>カガク</t>
    </rPh>
    <rPh sb="6" eb="8">
      <t>トクロン</t>
    </rPh>
    <phoneticPr fontId="3"/>
  </si>
  <si>
    <t>バイオ光工学特論</t>
    <rPh sb="3" eb="4">
      <t>ヒカリ</t>
    </rPh>
    <rPh sb="4" eb="6">
      <t>コウガク</t>
    </rPh>
    <rPh sb="6" eb="8">
      <t>トクロン</t>
    </rPh>
    <phoneticPr fontId="3"/>
  </si>
  <si>
    <t>生物資源利用特論</t>
    <rPh sb="0" eb="2">
      <t>セイブツ</t>
    </rPh>
    <rPh sb="2" eb="4">
      <t>シゲン</t>
    </rPh>
    <rPh sb="4" eb="6">
      <t>リヨウ</t>
    </rPh>
    <rPh sb="6" eb="8">
      <t>トクロン</t>
    </rPh>
    <phoneticPr fontId="3"/>
  </si>
  <si>
    <t>生体医用情報工学特論</t>
    <rPh sb="0" eb="2">
      <t>セイタイ</t>
    </rPh>
    <rPh sb="2" eb="4">
      <t>イヨウ</t>
    </rPh>
    <rPh sb="4" eb="6">
      <t>ジョウホウ</t>
    </rPh>
    <rPh sb="6" eb="8">
      <t>コウガク</t>
    </rPh>
    <rPh sb="8" eb="10">
      <t>トクロン</t>
    </rPh>
    <phoneticPr fontId="3"/>
  </si>
  <si>
    <t>量子工学概論(共)</t>
    <rPh sb="0" eb="2">
      <t>リョウシ</t>
    </rPh>
    <rPh sb="2" eb="4">
      <t>コウガク</t>
    </rPh>
    <rPh sb="4" eb="6">
      <t>ガイロン</t>
    </rPh>
    <rPh sb="7" eb="8">
      <t>キョウ</t>
    </rPh>
    <phoneticPr fontId="2"/>
  </si>
  <si>
    <t>量子工学特論(共)</t>
    <rPh sb="0" eb="2">
      <t>リョウシ</t>
    </rPh>
    <rPh sb="2" eb="4">
      <t>コウガク</t>
    </rPh>
    <rPh sb="4" eb="6">
      <t>トクロン</t>
    </rPh>
    <rPh sb="7" eb="8">
      <t>キョウ</t>
    </rPh>
    <phoneticPr fontId="2"/>
  </si>
  <si>
    <t>工学基礎化学特論Ⅰ</t>
    <rPh sb="0" eb="2">
      <t>コウガク</t>
    </rPh>
    <rPh sb="2" eb="4">
      <t>キソ</t>
    </rPh>
    <rPh sb="4" eb="6">
      <t>カガク</t>
    </rPh>
    <rPh sb="6" eb="7">
      <t>トク</t>
    </rPh>
    <rPh sb="7" eb="8">
      <t>ロン</t>
    </rPh>
    <phoneticPr fontId="2"/>
  </si>
  <si>
    <t>工学基礎化学特論Ⅱ</t>
    <rPh sb="0" eb="2">
      <t>コウガク</t>
    </rPh>
    <rPh sb="2" eb="4">
      <t>キソ</t>
    </rPh>
    <rPh sb="4" eb="6">
      <t>カガク</t>
    </rPh>
    <rPh sb="6" eb="7">
      <t>トク</t>
    </rPh>
    <rPh sb="7" eb="8">
      <t>ロン</t>
    </rPh>
    <phoneticPr fontId="2"/>
  </si>
  <si>
    <t>MOTベンチャー戦略論Ⅰ</t>
    <rPh sb="8" eb="10">
      <t>センリャク</t>
    </rPh>
    <rPh sb="10" eb="11">
      <t>ロン</t>
    </rPh>
    <phoneticPr fontId="2"/>
  </si>
  <si>
    <t>MOTベンチャー戦略論Ⅱ</t>
    <rPh sb="8" eb="10">
      <t>センリャク</t>
    </rPh>
    <rPh sb="10" eb="11">
      <t>ロン</t>
    </rPh>
    <phoneticPr fontId="2"/>
  </si>
  <si>
    <t>情報システム論</t>
    <rPh sb="0" eb="2">
      <t>ジョウホウ</t>
    </rPh>
    <rPh sb="6" eb="7">
      <t>ロン</t>
    </rPh>
    <phoneticPr fontId="2"/>
  </si>
  <si>
    <t>情報セキュリティ論</t>
    <rPh sb="0" eb="2">
      <t>ジョウホウ</t>
    </rPh>
    <rPh sb="8" eb="9">
      <t>ロン</t>
    </rPh>
    <phoneticPr fontId="2"/>
  </si>
  <si>
    <t>科学技術政策特論</t>
    <rPh sb="0" eb="2">
      <t>カガク</t>
    </rPh>
    <rPh sb="2" eb="4">
      <t>ギジュツ</t>
    </rPh>
    <rPh sb="4" eb="6">
      <t>セイサク</t>
    </rPh>
    <rPh sb="6" eb="8">
      <t>トクロン</t>
    </rPh>
    <phoneticPr fontId="2"/>
  </si>
  <si>
    <t>技術者倫理特論</t>
    <rPh sb="0" eb="3">
      <t>ギジュツシャ</t>
    </rPh>
    <rPh sb="3" eb="5">
      <t>リンリ</t>
    </rPh>
    <rPh sb="5" eb="7">
      <t>トクロン</t>
    </rPh>
    <phoneticPr fontId="3"/>
  </si>
  <si>
    <t>特別セミナーⅠ</t>
    <rPh sb="0" eb="2">
      <t>トクベツ</t>
    </rPh>
    <phoneticPr fontId="3"/>
  </si>
  <si>
    <t>特別セミナーⅡ</t>
    <rPh sb="0" eb="2">
      <t>トクベツ</t>
    </rPh>
    <phoneticPr fontId="3"/>
  </si>
  <si>
    <t>A</t>
    <phoneticPr fontId="1"/>
  </si>
  <si>
    <t>応用数学概論</t>
    <rPh sb="0" eb="2">
      <t>オウヨウ</t>
    </rPh>
    <rPh sb="2" eb="4">
      <t>スウガク</t>
    </rPh>
    <rPh sb="4" eb="6">
      <t>ガイロン</t>
    </rPh>
    <phoneticPr fontId="1"/>
  </si>
  <si>
    <t>応用数学特論</t>
    <rPh sb="0" eb="2">
      <t>オウヨウ</t>
    </rPh>
    <rPh sb="2" eb="4">
      <t>スウガク</t>
    </rPh>
    <rPh sb="4" eb="5">
      <t>トク</t>
    </rPh>
    <rPh sb="5" eb="6">
      <t>ロン</t>
    </rPh>
    <phoneticPr fontId="2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</si>
  <si>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</si>
  <si>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</si>
  <si>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</si>
  <si>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</si>
  <si>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</si>
  <si>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</si>
  <si>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</si>
  <si>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</si>
  <si>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必</t>
    <rPh sb="0" eb="1">
      <t>ヒツ</t>
    </rPh>
    <phoneticPr fontId="1"/>
  </si>
  <si>
    <t>選必</t>
    <rPh sb="0" eb="1">
      <t>セン</t>
    </rPh>
    <rPh sb="1" eb="2">
      <t>ヒツ</t>
    </rPh>
    <phoneticPr fontId="1"/>
  </si>
  <si>
    <t>選</t>
    <rPh sb="0" eb="1">
      <t>セン</t>
    </rPh>
    <phoneticPr fontId="1"/>
  </si>
  <si>
    <t>単位</t>
    <rPh sb="0" eb="2">
      <t>タンイ</t>
    </rPh>
    <phoneticPr fontId="1"/>
  </si>
  <si>
    <t>区分</t>
    <rPh sb="0" eb="2">
      <t>クブン</t>
    </rPh>
    <phoneticPr fontId="1"/>
  </si>
  <si>
    <t>C D G</t>
    <phoneticPr fontId="1"/>
  </si>
  <si>
    <t>E F G I</t>
    <phoneticPr fontId="1"/>
  </si>
  <si>
    <t>C G</t>
    <phoneticPr fontId="1"/>
  </si>
  <si>
    <t>A G H</t>
    <phoneticPr fontId="1"/>
  </si>
  <si>
    <t>G H</t>
    <phoneticPr fontId="1"/>
  </si>
  <si>
    <t>A B G H</t>
    <phoneticPr fontId="1"/>
  </si>
  <si>
    <t>B G</t>
    <phoneticPr fontId="1"/>
  </si>
  <si>
    <t>E F G H I</t>
    <phoneticPr fontId="1"/>
  </si>
  <si>
    <t>A～I</t>
    <phoneticPr fontId="1"/>
  </si>
  <si>
    <t>目標</t>
    <rPh sb="0" eb="2">
      <t>モクヒョウ</t>
    </rPh>
    <phoneticPr fontId="1"/>
  </si>
  <si>
    <t>修士論文</t>
    <rPh sb="0" eb="2">
      <t>シュウシ</t>
    </rPh>
    <rPh sb="2" eb="4">
      <t>ロンブン</t>
    </rPh>
    <phoneticPr fontId="1"/>
  </si>
  <si>
    <t>取得年</t>
    <rPh sb="0" eb="2">
      <t>シュトク</t>
    </rPh>
    <rPh sb="2" eb="3">
      <t>ネン</t>
    </rPh>
    <phoneticPr fontId="1"/>
  </si>
  <si>
    <t>コア専門</t>
    <rPh sb="2" eb="4">
      <t>センモン</t>
    </rPh>
    <phoneticPr fontId="2"/>
  </si>
  <si>
    <t>コース専門</t>
    <rPh sb="3" eb="5">
      <t>センモン</t>
    </rPh>
    <phoneticPr fontId="2"/>
  </si>
  <si>
    <t>研究科共通</t>
    <rPh sb="0" eb="3">
      <t>ケンキュウカ</t>
    </rPh>
    <rPh sb="3" eb="5">
      <t>キョウツウ</t>
    </rPh>
    <phoneticPr fontId="2"/>
  </si>
  <si>
    <t>大学院総合</t>
    <rPh sb="0" eb="3">
      <t>ダイガクイン</t>
    </rPh>
    <rPh sb="3" eb="5">
      <t>ソウゴウ</t>
    </rPh>
    <phoneticPr fontId="2"/>
  </si>
  <si>
    <t>評価</t>
    <rPh sb="0" eb="2">
      <t>ヒョウカ</t>
    </rPh>
    <phoneticPr fontId="1"/>
  </si>
  <si>
    <t>取得単位数</t>
    <rPh sb="0" eb="2">
      <t>シュトク</t>
    </rPh>
    <rPh sb="2" eb="5">
      <t>タンイスウ</t>
    </rPh>
    <phoneticPr fontId="1"/>
  </si>
  <si>
    <t>秀</t>
    <rPh sb="0" eb="1">
      <t>シュウ</t>
    </rPh>
    <phoneticPr fontId="1"/>
  </si>
  <si>
    <t>優</t>
    <rPh sb="0" eb="1">
      <t>ユウ</t>
    </rPh>
    <phoneticPr fontId="1"/>
  </si>
  <si>
    <t>良</t>
    <rPh sb="0" eb="1">
      <t>リョウ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</si>
  <si>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</si>
  <si>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</si>
  <si>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合</t>
    <rPh sb="0" eb="1">
      <t>ゴウ</t>
    </rPh>
    <phoneticPr fontId="1"/>
  </si>
  <si>
    <t>点数</t>
    <rPh sb="0" eb="2">
      <t>テンスウ</t>
    </rPh>
    <phoneticPr fontId="1"/>
  </si>
  <si>
    <t>入学年度：</t>
    <rPh sb="0" eb="2">
      <t>ニュウガク</t>
    </rPh>
    <rPh sb="2" eb="4">
      <t>ネンド</t>
    </rPh>
    <phoneticPr fontId="1"/>
  </si>
  <si>
    <t>学籍番号：</t>
    <rPh sb="0" eb="2">
      <t>ガクセキ</t>
    </rPh>
    <rPh sb="2" eb="4">
      <t>バンゴウ</t>
    </rPh>
    <phoneticPr fontId="1"/>
  </si>
  <si>
    <t>名　　　前：</t>
    <rPh sb="0" eb="1">
      <t>ナ</t>
    </rPh>
    <rPh sb="4" eb="5">
      <t>マエ</t>
    </rPh>
    <phoneticPr fontId="1"/>
  </si>
  <si>
    <t>年度</t>
    <rPh sb="0" eb="2">
      <t>ネンド</t>
    </rPh>
    <phoneticPr fontId="1"/>
  </si>
  <si>
    <t>達成レベル</t>
    <rPh sb="0" eb="2">
      <t>タッセイ</t>
    </rPh>
    <phoneticPr fontId="1"/>
  </si>
  <si>
    <t>コース：</t>
    <phoneticPr fontId="1"/>
  </si>
  <si>
    <t>環境応用化学</t>
    <rPh sb="0" eb="2">
      <t>カンキョウ</t>
    </rPh>
    <rPh sb="2" eb="4">
      <t>オウヨウ</t>
    </rPh>
    <rPh sb="4" eb="6">
      <t>カガク</t>
    </rPh>
    <phoneticPr fontId="1"/>
  </si>
  <si>
    <t>バイオ応用工学</t>
    <rPh sb="3" eb="5">
      <t>オウヨウ</t>
    </rPh>
    <rPh sb="5" eb="7">
      <t>コウガク</t>
    </rPh>
    <phoneticPr fontId="1"/>
  </si>
  <si>
    <t>取得単位</t>
    <rPh sb="0" eb="2">
      <t>シュトク</t>
    </rPh>
    <rPh sb="2" eb="4">
      <t>タンイ</t>
    </rPh>
    <phoneticPr fontId="1"/>
  </si>
  <si>
    <t>A B E F G H I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</si>
  <si>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</si>
  <si>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</si>
  <si>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</si>
  <si>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</si>
  <si>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</si>
  <si>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</si>
  <si>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</si>
  <si>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</si>
  <si>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</si>
  <si>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Av.</t>
    <phoneticPr fontId="1"/>
  </si>
  <si>
    <t>文化や社会を含めた多面的に考える能力</t>
    <phoneticPr fontId="1"/>
  </si>
  <si>
    <t>社会や自然に与える影響を配慮する能力</t>
    <phoneticPr fontId="1"/>
  </si>
  <si>
    <t>数学と自然科学の高い能力</t>
    <phoneticPr fontId="1"/>
  </si>
  <si>
    <t>応用化学分野や生物工学分野の知識とその応用能力</t>
    <phoneticPr fontId="1"/>
  </si>
  <si>
    <t>高度なデザイン能力</t>
    <phoneticPr fontId="1"/>
  </si>
  <si>
    <t>コミュニケーション能力</t>
    <phoneticPr fontId="1"/>
  </si>
  <si>
    <t>自主的かつ継続的に学習する能力</t>
    <phoneticPr fontId="1"/>
  </si>
  <si>
    <t>高度なマネージメント能力</t>
    <phoneticPr fontId="1"/>
  </si>
  <si>
    <t>チームで協力して問題を解決する能力</t>
    <phoneticPr fontId="1"/>
  </si>
  <si>
    <t>授業科目</t>
    <rPh sb="0" eb="2">
      <t>ジュギョウ</t>
    </rPh>
    <rPh sb="2" eb="4">
      <t>カモク</t>
    </rPh>
    <phoneticPr fontId="2"/>
  </si>
  <si>
    <t>A B C D G</t>
    <phoneticPr fontId="1"/>
  </si>
  <si>
    <t>化学バイオ工学研究Ⅰ</t>
    <rPh sb="0" eb="2">
      <t>カガク</t>
    </rPh>
    <rPh sb="5" eb="7">
      <t>コウガク</t>
    </rPh>
    <rPh sb="7" eb="9">
      <t>ケンキュウ</t>
    </rPh>
    <phoneticPr fontId="3"/>
  </si>
  <si>
    <t>化学バイオ工学研究Ⅱ</t>
    <rPh sb="0" eb="2">
      <t>カガク</t>
    </rPh>
    <rPh sb="5" eb="7">
      <t>コウガク</t>
    </rPh>
    <rPh sb="7" eb="9">
      <t>ケンキュウ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</si>
</sst>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ajor"/>
    </font>
    <font>
      <u/>
      <sz val="11"/>
      <color theme="1"/>
      <name val="ＭＳ Ｐゴシック"/>
      <family val="3"/>
      <charset val="128"/>
      <scheme val="major"/>
    </font>
    <font>
      <sz val="6"/>
      <color theme="0"/>
      <name val="ＭＳ Ｐゴシック"/>
      <family val="3"/>
      <charset val="128"/>
      <scheme val="major"/>
    </font>
    <font>
      <sz val="11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4" fillId="0" borderId="6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5" fillId="0" borderId="11" xfId="0" applyFont="1" applyFill="1" applyBorder="1" applyAlignment="1" applyProtection="1">
      <alignment horizontal="center" vertical="center" textRotation="255"/>
    </xf>
    <xf numFmtId="0" fontId="5" fillId="0" borderId="12" xfId="0" applyFont="1" applyFill="1" applyBorder="1" applyAlignment="1" applyProtection="1">
      <alignment horizontal="center" vertical="center" textRotation="255"/>
    </xf>
    <xf numFmtId="0" fontId="5" fillId="0" borderId="10" xfId="0" applyFont="1" applyFill="1" applyBorder="1" applyAlignment="1" applyProtection="1">
      <alignment horizontal="center" vertical="center" textRotation="255"/>
    </xf>
    <xf numFmtId="0" fontId="5" fillId="0" borderId="11" xfId="0" applyFont="1" applyFill="1" applyBorder="1" applyAlignment="1" applyProtection="1">
      <alignment horizontal="center" vertical="center" textRotation="255" wrapText="1"/>
    </xf>
    <xf numFmtId="0" fontId="5" fillId="0" borderId="12" xfId="0" applyFont="1" applyFill="1" applyBorder="1" applyAlignment="1" applyProtection="1">
      <alignment horizontal="center" vertical="center" textRotation="255" wrapText="1"/>
    </xf>
    <xf numFmtId="0" fontId="5" fillId="0" borderId="13" xfId="0" applyFont="1" applyFill="1" applyBorder="1" applyAlignment="1" applyProtection="1">
      <alignment horizontal="center" vertical="center" textRotation="255" wrapText="1"/>
    </xf>
    <xf numFmtId="0" fontId="4" fillId="0" borderId="2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</cellXfs>
  <cellStyles count="1">
    <cellStyle name="標準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大学院!$B$44:$B$52</c:f>
              <c:strCache>
                <c:ptCount val="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</c:strCache>
            </c:strRef>
          </c:cat>
          <c:val>
            <c:numRef>
              <c:f>大学院!$D$44:$D$52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754816"/>
        <c:axId val="190756352"/>
      </c:radarChart>
      <c:catAx>
        <c:axId val="19075481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90756352"/>
        <c:crosses val="autoZero"/>
        <c:auto val="1"/>
        <c:lblAlgn val="ctr"/>
        <c:lblOffset val="100"/>
        <c:noMultiLvlLbl val="0"/>
      </c:catAx>
      <c:valAx>
        <c:axId val="190756352"/>
        <c:scaling>
          <c:orientation val="minMax"/>
          <c:max val="6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90754816"/>
        <c:crosses val="autoZero"/>
        <c:crossBetween val="between"/>
        <c:majorUnit val="2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52892</xdr:colOff>
      <xdr:row>42</xdr:row>
      <xdr:rowOff>49592</xdr:rowOff>
    </xdr:from>
    <xdr:to>
      <xdr:col>12</xdr:col>
      <xdr:colOff>321926</xdr:colOff>
      <xdr:row>53</xdr:row>
      <xdr:rowOff>65942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3"/>
  <sheetViews>
    <sheetView tabSelected="1" zoomScale="130" zoomScaleNormal="130" workbookViewId="0">
      <selection activeCell="D2" sqref="D2:E2"/>
    </sheetView>
  </sheetViews>
  <sheetFormatPr defaultRowHeight="13.5" x14ac:dyDescent="0.15"/>
  <cols>
    <col min="1" max="1" width="1.125" style="7" customWidth="1"/>
    <col min="2" max="2" width="5.625" style="7" customWidth="1"/>
    <col min="3" max="3" width="20.625" style="7" customWidth="1"/>
    <col min="4" max="5" width="5.125" style="8" customWidth="1"/>
    <col min="6" max="6" width="12.625" style="8" customWidth="1"/>
    <col min="7" max="7" width="7.125" style="8" customWidth="1"/>
    <col min="8" max="8" width="5.125" style="8" customWidth="1"/>
    <col min="9" max="10" width="5.125" style="9" customWidth="1"/>
    <col min="11" max="19" width="5.25" style="9" customWidth="1"/>
    <col min="20" max="20" width="9" style="34"/>
    <col min="21" max="16384" width="9" style="7"/>
  </cols>
  <sheetData>
    <row r="1" spans="2:20" ht="3.75" customHeight="1" x14ac:dyDescent="0.15">
      <c r="K1" s="12"/>
      <c r="L1" s="12"/>
      <c r="M1" s="12"/>
      <c r="N1" s="12"/>
      <c r="O1" s="12"/>
      <c r="P1" s="12"/>
      <c r="Q1" s="12"/>
      <c r="R1" s="12"/>
      <c r="S1" s="12"/>
    </row>
    <row r="2" spans="2:20" x14ac:dyDescent="0.15">
      <c r="C2" s="10" t="s">
        <v>70</v>
      </c>
      <c r="D2" s="54"/>
      <c r="E2" s="54"/>
      <c r="F2" s="11" t="s">
        <v>73</v>
      </c>
      <c r="G2" s="58" t="str">
        <f>IF(AND(H41=H61,E42&gt;=30,D44&gt;0,D45&gt;0,D46&gt;0,D47&gt;0,D48&gt;0,D49&gt;0,D50&gt;0,D51&gt;0,D52&gt;0),"最終","暫定")</f>
        <v>暫定</v>
      </c>
      <c r="H2" s="58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2:20" ht="14.25" thickBot="1" x14ac:dyDescent="0.2">
      <c r="C3" s="10" t="s">
        <v>75</v>
      </c>
      <c r="D3" s="47"/>
      <c r="E3" s="47"/>
      <c r="F3" s="47"/>
      <c r="G3" s="57" t="s">
        <v>74</v>
      </c>
      <c r="H3" s="57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2:20" ht="14.25" thickTop="1" x14ac:dyDescent="0.15">
      <c r="C4" s="10" t="s">
        <v>71</v>
      </c>
      <c r="D4" s="55"/>
      <c r="E4" s="55"/>
      <c r="F4" s="56"/>
      <c r="G4" s="50">
        <f>D53</f>
        <v>0</v>
      </c>
      <c r="H4" s="51"/>
      <c r="K4" s="12"/>
      <c r="L4" s="12"/>
      <c r="M4" s="12"/>
      <c r="N4" s="12"/>
      <c r="O4" s="12"/>
      <c r="P4" s="12"/>
      <c r="Q4" s="12"/>
      <c r="R4" s="12"/>
      <c r="S4" s="12"/>
    </row>
    <row r="5" spans="2:20" ht="14.25" thickBot="1" x14ac:dyDescent="0.2">
      <c r="C5" s="10" t="s">
        <v>72</v>
      </c>
      <c r="D5" s="48"/>
      <c r="E5" s="48"/>
      <c r="F5" s="49"/>
      <c r="G5" s="52"/>
      <c r="H5" s="53"/>
      <c r="K5" s="13"/>
      <c r="L5" s="13"/>
      <c r="M5" s="13"/>
      <c r="N5" s="13"/>
      <c r="O5" s="13"/>
      <c r="P5" s="13"/>
      <c r="Q5" s="13"/>
      <c r="R5" s="13"/>
      <c r="S5" s="13"/>
    </row>
    <row r="6" spans="2:20" ht="3.75" customHeight="1" thickTop="1" thickBot="1" x14ac:dyDescent="0.2"/>
    <row r="7" spans="2:20" s="8" customFormat="1" ht="13.5" customHeight="1" x14ac:dyDescent="0.15">
      <c r="B7" s="14" t="s">
        <v>44</v>
      </c>
      <c r="C7" s="15" t="s">
        <v>99</v>
      </c>
      <c r="D7" s="15" t="s">
        <v>41</v>
      </c>
      <c r="E7" s="15" t="s">
        <v>43</v>
      </c>
      <c r="F7" s="15" t="s">
        <v>54</v>
      </c>
      <c r="G7" s="15" t="s">
        <v>56</v>
      </c>
      <c r="H7" s="16" t="s">
        <v>61</v>
      </c>
      <c r="I7" s="17" t="s">
        <v>78</v>
      </c>
      <c r="J7" s="18" t="s">
        <v>69</v>
      </c>
      <c r="K7" s="13" t="s">
        <v>29</v>
      </c>
      <c r="L7" s="13" t="s">
        <v>32</v>
      </c>
      <c r="M7" s="13" t="s">
        <v>33</v>
      </c>
      <c r="N7" s="13" t="s">
        <v>34</v>
      </c>
      <c r="O7" s="13" t="s">
        <v>35</v>
      </c>
      <c r="P7" s="13" t="s">
        <v>36</v>
      </c>
      <c r="Q7" s="13" t="s">
        <v>37</v>
      </c>
      <c r="R7" s="13" t="s">
        <v>38</v>
      </c>
      <c r="S7" s="13" t="s">
        <v>39</v>
      </c>
      <c r="T7" s="9"/>
    </row>
    <row r="8" spans="2:20" ht="13.5" customHeight="1" x14ac:dyDescent="0.15">
      <c r="B8" s="38" t="s">
        <v>57</v>
      </c>
      <c r="C8" s="19" t="s">
        <v>0</v>
      </c>
      <c r="D8" s="20" t="s">
        <v>41</v>
      </c>
      <c r="E8" s="20">
        <v>2</v>
      </c>
      <c r="F8" s="6" t="s">
        <v>45</v>
      </c>
      <c r="G8" s="1"/>
      <c r="H8" s="2"/>
      <c r="I8" s="21">
        <f t="shared" ref="I8:I40" si="0">IF(OR(H8=$H$54,H8=H59),0,E8)</f>
        <v>0</v>
      </c>
      <c r="J8" s="18">
        <f>IF(H8=$H$55,E8*$J$55,IF(H8=$H$56,E8*$J$56,IF(H8=$H$57,E8*$J$57,IF(H8=$H$58,E8*$J$58,0))))</f>
        <v>0</v>
      </c>
      <c r="K8" s="13"/>
      <c r="L8" s="13"/>
      <c r="M8" s="18">
        <f>J8</f>
        <v>0</v>
      </c>
      <c r="N8" s="13">
        <f>J8</f>
        <v>0</v>
      </c>
      <c r="O8" s="13"/>
      <c r="P8" s="13"/>
      <c r="Q8" s="13">
        <f>J8</f>
        <v>0</v>
      </c>
      <c r="R8" s="13"/>
      <c r="S8" s="13"/>
    </row>
    <row r="9" spans="2:20" x14ac:dyDescent="0.15">
      <c r="B9" s="39"/>
      <c r="C9" s="22" t="s">
        <v>1</v>
      </c>
      <c r="D9" s="20" t="s">
        <v>41</v>
      </c>
      <c r="E9" s="20">
        <v>2</v>
      </c>
      <c r="F9" s="6" t="s">
        <v>45</v>
      </c>
      <c r="G9" s="1"/>
      <c r="H9" s="2"/>
      <c r="I9" s="21">
        <f t="shared" si="0"/>
        <v>0</v>
      </c>
      <c r="J9" s="18">
        <f t="shared" ref="J9:J40" si="1">IF(H9=$H$55,E9*$J$55,IF(H9=$H$56,E9*$J$56,IF(H9=$H$57,E9*$J$57,IF(H9=$H$58,E9*$J$58,0))))</f>
        <v>0</v>
      </c>
      <c r="K9" s="13"/>
      <c r="L9" s="13"/>
      <c r="M9" s="18">
        <f t="shared" ref="M9:M11" si="2">J9</f>
        <v>0</v>
      </c>
      <c r="N9" s="13">
        <f t="shared" ref="N9:N11" si="3">J9</f>
        <v>0</v>
      </c>
      <c r="O9" s="13"/>
      <c r="P9" s="13"/>
      <c r="Q9" s="13">
        <f t="shared" ref="Q9:Q11" si="4">J9</f>
        <v>0</v>
      </c>
      <c r="R9" s="13"/>
      <c r="S9" s="13"/>
    </row>
    <row r="10" spans="2:20" x14ac:dyDescent="0.15">
      <c r="B10" s="39"/>
      <c r="C10" s="22" t="s">
        <v>2</v>
      </c>
      <c r="D10" s="20" t="s">
        <v>41</v>
      </c>
      <c r="E10" s="20">
        <v>2</v>
      </c>
      <c r="F10" s="6" t="s">
        <v>45</v>
      </c>
      <c r="G10" s="1"/>
      <c r="H10" s="2"/>
      <c r="I10" s="21">
        <f t="shared" si="0"/>
        <v>0</v>
      </c>
      <c r="J10" s="18">
        <f t="shared" si="1"/>
        <v>0</v>
      </c>
      <c r="K10" s="13"/>
      <c r="L10" s="13"/>
      <c r="M10" s="18">
        <f t="shared" si="2"/>
        <v>0</v>
      </c>
      <c r="N10" s="13">
        <f t="shared" si="3"/>
        <v>0</v>
      </c>
      <c r="O10" s="13"/>
      <c r="P10" s="13"/>
      <c r="Q10" s="13">
        <f t="shared" si="4"/>
        <v>0</v>
      </c>
      <c r="R10" s="13"/>
      <c r="S10" s="13"/>
    </row>
    <row r="11" spans="2:20" x14ac:dyDescent="0.15">
      <c r="B11" s="39"/>
      <c r="C11" s="22" t="s">
        <v>3</v>
      </c>
      <c r="D11" s="20" t="s">
        <v>41</v>
      </c>
      <c r="E11" s="20">
        <v>2</v>
      </c>
      <c r="F11" s="6" t="s">
        <v>45</v>
      </c>
      <c r="G11" s="1"/>
      <c r="H11" s="2"/>
      <c r="I11" s="21">
        <f t="shared" si="0"/>
        <v>0</v>
      </c>
      <c r="J11" s="18">
        <f t="shared" si="1"/>
        <v>0</v>
      </c>
      <c r="K11" s="13"/>
      <c r="L11" s="13"/>
      <c r="M11" s="18">
        <f t="shared" si="2"/>
        <v>0</v>
      </c>
      <c r="N11" s="13">
        <f t="shared" si="3"/>
        <v>0</v>
      </c>
      <c r="O11" s="13"/>
      <c r="P11" s="13"/>
      <c r="Q11" s="13">
        <f t="shared" si="4"/>
        <v>0</v>
      </c>
      <c r="R11" s="13"/>
      <c r="S11" s="13"/>
    </row>
    <row r="12" spans="2:20" x14ac:dyDescent="0.15">
      <c r="B12" s="39"/>
      <c r="C12" s="22" t="s">
        <v>4</v>
      </c>
      <c r="D12" s="20" t="s">
        <v>41</v>
      </c>
      <c r="E12" s="20">
        <v>2</v>
      </c>
      <c r="F12" s="6" t="s">
        <v>46</v>
      </c>
      <c r="G12" s="1"/>
      <c r="H12" s="2"/>
      <c r="I12" s="21">
        <f t="shared" si="0"/>
        <v>0</v>
      </c>
      <c r="J12" s="18">
        <f t="shared" si="1"/>
        <v>0</v>
      </c>
      <c r="K12" s="13"/>
      <c r="L12" s="13"/>
      <c r="M12" s="18"/>
      <c r="N12" s="13"/>
      <c r="O12" s="13">
        <f>J12</f>
        <v>0</v>
      </c>
      <c r="P12" s="13">
        <f>J12</f>
        <v>0</v>
      </c>
      <c r="Q12" s="13">
        <f>J12</f>
        <v>0</v>
      </c>
      <c r="R12" s="13">
        <f>J12</f>
        <v>0</v>
      </c>
      <c r="S12" s="13">
        <f>J12</f>
        <v>0</v>
      </c>
    </row>
    <row r="13" spans="2:20" x14ac:dyDescent="0.15">
      <c r="B13" s="39"/>
      <c r="C13" s="22" t="s">
        <v>5</v>
      </c>
      <c r="D13" s="20" t="s">
        <v>41</v>
      </c>
      <c r="E13" s="20">
        <v>2</v>
      </c>
      <c r="F13" s="6" t="s">
        <v>45</v>
      </c>
      <c r="G13" s="1"/>
      <c r="H13" s="2"/>
      <c r="I13" s="21">
        <f t="shared" si="0"/>
        <v>0</v>
      </c>
      <c r="J13" s="18">
        <f t="shared" si="1"/>
        <v>0</v>
      </c>
      <c r="K13" s="13"/>
      <c r="L13" s="13"/>
      <c r="M13" s="13">
        <f>J13</f>
        <v>0</v>
      </c>
      <c r="N13" s="13">
        <f>J13</f>
        <v>0</v>
      </c>
      <c r="O13" s="13"/>
      <c r="P13" s="13"/>
      <c r="Q13" s="13">
        <f>J13</f>
        <v>0</v>
      </c>
      <c r="R13" s="13"/>
      <c r="S13" s="13"/>
    </row>
    <row r="14" spans="2:20" x14ac:dyDescent="0.15">
      <c r="B14" s="39"/>
      <c r="C14" s="22" t="s">
        <v>6</v>
      </c>
      <c r="D14" s="20" t="s">
        <v>41</v>
      </c>
      <c r="E14" s="20">
        <v>2</v>
      </c>
      <c r="F14" s="6" t="s">
        <v>45</v>
      </c>
      <c r="G14" s="1"/>
      <c r="H14" s="2"/>
      <c r="I14" s="21">
        <f t="shared" si="0"/>
        <v>0</v>
      </c>
      <c r="J14" s="18">
        <f t="shared" si="1"/>
        <v>0</v>
      </c>
      <c r="K14" s="13"/>
      <c r="L14" s="13"/>
      <c r="M14" s="13">
        <f t="shared" ref="M14:M30" si="5">J14</f>
        <v>0</v>
      </c>
      <c r="N14" s="13">
        <f t="shared" ref="N14:N24" si="6">J14</f>
        <v>0</v>
      </c>
      <c r="O14" s="13"/>
      <c r="P14" s="13"/>
      <c r="Q14" s="13">
        <f t="shared" ref="Q14:Q40" si="7">J14</f>
        <v>0</v>
      </c>
      <c r="R14" s="13"/>
      <c r="S14" s="13"/>
    </row>
    <row r="15" spans="2:20" x14ac:dyDescent="0.15">
      <c r="B15" s="39"/>
      <c r="C15" s="22" t="s">
        <v>7</v>
      </c>
      <c r="D15" s="20" t="s">
        <v>41</v>
      </c>
      <c r="E15" s="20">
        <v>2</v>
      </c>
      <c r="F15" s="6" t="s">
        <v>45</v>
      </c>
      <c r="G15" s="1"/>
      <c r="H15" s="2"/>
      <c r="I15" s="21">
        <f t="shared" si="0"/>
        <v>0</v>
      </c>
      <c r="J15" s="18">
        <f t="shared" si="1"/>
        <v>0</v>
      </c>
      <c r="K15" s="13"/>
      <c r="L15" s="13"/>
      <c r="M15" s="13">
        <f t="shared" si="5"/>
        <v>0</v>
      </c>
      <c r="N15" s="13">
        <f t="shared" si="6"/>
        <v>0</v>
      </c>
      <c r="O15" s="13"/>
      <c r="P15" s="13"/>
      <c r="Q15" s="13">
        <f t="shared" si="7"/>
        <v>0</v>
      </c>
      <c r="R15" s="13"/>
      <c r="S15" s="13"/>
    </row>
    <row r="16" spans="2:20" x14ac:dyDescent="0.15">
      <c r="B16" s="39"/>
      <c r="C16" s="22" t="s">
        <v>8</v>
      </c>
      <c r="D16" s="20" t="s">
        <v>41</v>
      </c>
      <c r="E16" s="20">
        <v>2</v>
      </c>
      <c r="F16" s="6" t="s">
        <v>45</v>
      </c>
      <c r="G16" s="1"/>
      <c r="H16" s="2"/>
      <c r="I16" s="21">
        <f t="shared" si="0"/>
        <v>0</v>
      </c>
      <c r="J16" s="18">
        <f t="shared" si="1"/>
        <v>0</v>
      </c>
      <c r="K16" s="13"/>
      <c r="L16" s="13"/>
      <c r="M16" s="13">
        <f t="shared" si="5"/>
        <v>0</v>
      </c>
      <c r="N16" s="13">
        <f t="shared" si="6"/>
        <v>0</v>
      </c>
      <c r="O16" s="13"/>
      <c r="P16" s="13"/>
      <c r="Q16" s="13">
        <f t="shared" si="7"/>
        <v>0</v>
      </c>
      <c r="R16" s="13"/>
      <c r="S16" s="13"/>
    </row>
    <row r="17" spans="2:19" x14ac:dyDescent="0.15">
      <c r="B17" s="40"/>
      <c r="C17" s="22" t="s">
        <v>9</v>
      </c>
      <c r="D17" s="20" t="s">
        <v>41</v>
      </c>
      <c r="E17" s="20">
        <v>2</v>
      </c>
      <c r="F17" s="6" t="s">
        <v>45</v>
      </c>
      <c r="G17" s="1"/>
      <c r="H17" s="2"/>
      <c r="I17" s="21">
        <f t="shared" si="0"/>
        <v>0</v>
      </c>
      <c r="J17" s="18">
        <f t="shared" si="1"/>
        <v>0</v>
      </c>
      <c r="K17" s="13"/>
      <c r="L17" s="13"/>
      <c r="M17" s="13">
        <f t="shared" si="5"/>
        <v>0</v>
      </c>
      <c r="N17" s="13">
        <f t="shared" si="6"/>
        <v>0</v>
      </c>
      <c r="O17" s="13"/>
      <c r="P17" s="13"/>
      <c r="Q17" s="13">
        <f t="shared" si="7"/>
        <v>0</v>
      </c>
      <c r="R17" s="13"/>
      <c r="S17" s="13"/>
    </row>
    <row r="18" spans="2:19" ht="13.5" customHeight="1" x14ac:dyDescent="0.15">
      <c r="B18" s="38" t="s">
        <v>58</v>
      </c>
      <c r="C18" s="22" t="s">
        <v>10</v>
      </c>
      <c r="D18" s="20" t="s">
        <v>42</v>
      </c>
      <c r="E18" s="20">
        <v>2</v>
      </c>
      <c r="F18" s="6" t="s">
        <v>45</v>
      </c>
      <c r="G18" s="1"/>
      <c r="H18" s="2"/>
      <c r="I18" s="21">
        <f t="shared" si="0"/>
        <v>0</v>
      </c>
      <c r="J18" s="18">
        <f t="shared" si="1"/>
        <v>0</v>
      </c>
      <c r="K18" s="13"/>
      <c r="L18" s="13"/>
      <c r="M18" s="13">
        <f t="shared" si="5"/>
        <v>0</v>
      </c>
      <c r="N18" s="13">
        <f t="shared" si="6"/>
        <v>0</v>
      </c>
      <c r="O18" s="13"/>
      <c r="P18" s="13"/>
      <c r="Q18" s="13">
        <f t="shared" si="7"/>
        <v>0</v>
      </c>
      <c r="R18" s="13"/>
      <c r="S18" s="13"/>
    </row>
    <row r="19" spans="2:19" x14ac:dyDescent="0.15">
      <c r="B19" s="39"/>
      <c r="C19" s="22" t="s">
        <v>11</v>
      </c>
      <c r="D19" s="20" t="s">
        <v>42</v>
      </c>
      <c r="E19" s="20">
        <v>2</v>
      </c>
      <c r="F19" s="6" t="s">
        <v>100</v>
      </c>
      <c r="G19" s="1"/>
      <c r="H19" s="2"/>
      <c r="I19" s="21">
        <f t="shared" si="0"/>
        <v>0</v>
      </c>
      <c r="J19" s="18">
        <f t="shared" si="1"/>
        <v>0</v>
      </c>
      <c r="K19" s="13">
        <f>J19</f>
        <v>0</v>
      </c>
      <c r="L19" s="13">
        <f>J19</f>
        <v>0</v>
      </c>
      <c r="M19" s="13">
        <f t="shared" si="5"/>
        <v>0</v>
      </c>
      <c r="N19" s="13">
        <f t="shared" si="6"/>
        <v>0</v>
      </c>
      <c r="O19" s="13"/>
      <c r="P19" s="13"/>
      <c r="Q19" s="13">
        <f t="shared" si="7"/>
        <v>0</v>
      </c>
      <c r="R19" s="13"/>
      <c r="S19" s="13"/>
    </row>
    <row r="20" spans="2:19" x14ac:dyDescent="0.15">
      <c r="B20" s="39"/>
      <c r="C20" s="22" t="s">
        <v>12</v>
      </c>
      <c r="D20" s="20" t="s">
        <v>42</v>
      </c>
      <c r="E20" s="20">
        <v>2</v>
      </c>
      <c r="F20" s="6" t="s">
        <v>45</v>
      </c>
      <c r="G20" s="1"/>
      <c r="H20" s="2"/>
      <c r="I20" s="21">
        <f t="shared" si="0"/>
        <v>0</v>
      </c>
      <c r="J20" s="18">
        <f t="shared" si="1"/>
        <v>0</v>
      </c>
      <c r="K20" s="13"/>
      <c r="L20" s="13"/>
      <c r="M20" s="13">
        <f t="shared" si="5"/>
        <v>0</v>
      </c>
      <c r="N20" s="13">
        <f t="shared" si="6"/>
        <v>0</v>
      </c>
      <c r="O20" s="13"/>
      <c r="P20" s="13"/>
      <c r="Q20" s="13">
        <f t="shared" si="7"/>
        <v>0</v>
      </c>
      <c r="R20" s="13"/>
      <c r="S20" s="13"/>
    </row>
    <row r="21" spans="2:19" x14ac:dyDescent="0.15">
      <c r="B21" s="39"/>
      <c r="C21" s="22" t="s">
        <v>13</v>
      </c>
      <c r="D21" s="20" t="s">
        <v>42</v>
      </c>
      <c r="E21" s="20">
        <v>2</v>
      </c>
      <c r="F21" s="6" t="s">
        <v>45</v>
      </c>
      <c r="G21" s="1"/>
      <c r="H21" s="2"/>
      <c r="I21" s="21">
        <f t="shared" si="0"/>
        <v>0</v>
      </c>
      <c r="J21" s="18">
        <f t="shared" si="1"/>
        <v>0</v>
      </c>
      <c r="K21" s="13"/>
      <c r="L21" s="13"/>
      <c r="M21" s="13">
        <f t="shared" si="5"/>
        <v>0</v>
      </c>
      <c r="N21" s="13">
        <f t="shared" si="6"/>
        <v>0</v>
      </c>
      <c r="O21" s="13"/>
      <c r="P21" s="13"/>
      <c r="Q21" s="13">
        <f t="shared" si="7"/>
        <v>0</v>
      </c>
      <c r="R21" s="13"/>
      <c r="S21" s="13"/>
    </row>
    <row r="22" spans="2:19" x14ac:dyDescent="0.15">
      <c r="B22" s="39"/>
      <c r="C22" s="22" t="s">
        <v>14</v>
      </c>
      <c r="D22" s="20" t="s">
        <v>42</v>
      </c>
      <c r="E22" s="20">
        <v>2</v>
      </c>
      <c r="F22" s="6" t="s">
        <v>45</v>
      </c>
      <c r="G22" s="1"/>
      <c r="H22" s="2"/>
      <c r="I22" s="21">
        <f t="shared" si="0"/>
        <v>0</v>
      </c>
      <c r="J22" s="18">
        <f t="shared" si="1"/>
        <v>0</v>
      </c>
      <c r="K22" s="13"/>
      <c r="L22" s="13"/>
      <c r="M22" s="13">
        <f t="shared" si="5"/>
        <v>0</v>
      </c>
      <c r="N22" s="13">
        <f t="shared" si="6"/>
        <v>0</v>
      </c>
      <c r="O22" s="13"/>
      <c r="P22" s="13"/>
      <c r="Q22" s="13">
        <f t="shared" si="7"/>
        <v>0</v>
      </c>
      <c r="R22" s="13"/>
      <c r="S22" s="13"/>
    </row>
    <row r="23" spans="2:19" x14ac:dyDescent="0.15">
      <c r="B23" s="39"/>
      <c r="C23" s="19" t="s">
        <v>15</v>
      </c>
      <c r="D23" s="20" t="s">
        <v>42</v>
      </c>
      <c r="E23" s="20">
        <v>2</v>
      </c>
      <c r="F23" s="6" t="s">
        <v>45</v>
      </c>
      <c r="G23" s="1"/>
      <c r="H23" s="2"/>
      <c r="I23" s="21">
        <f t="shared" si="0"/>
        <v>0</v>
      </c>
      <c r="J23" s="18">
        <f t="shared" si="1"/>
        <v>0</v>
      </c>
      <c r="K23" s="13"/>
      <c r="L23" s="13"/>
      <c r="M23" s="13">
        <f t="shared" si="5"/>
        <v>0</v>
      </c>
      <c r="N23" s="13">
        <f t="shared" si="6"/>
        <v>0</v>
      </c>
      <c r="O23" s="13"/>
      <c r="P23" s="13"/>
      <c r="Q23" s="13">
        <f t="shared" si="7"/>
        <v>0</v>
      </c>
      <c r="R23" s="13"/>
      <c r="S23" s="13"/>
    </row>
    <row r="24" spans="2:19" x14ac:dyDescent="0.15">
      <c r="B24" s="40"/>
      <c r="C24" s="19" t="s">
        <v>16</v>
      </c>
      <c r="D24" s="20" t="s">
        <v>42</v>
      </c>
      <c r="E24" s="20">
        <v>2</v>
      </c>
      <c r="F24" s="6" t="s">
        <v>45</v>
      </c>
      <c r="G24" s="1"/>
      <c r="H24" s="2"/>
      <c r="I24" s="21">
        <f t="shared" si="0"/>
        <v>0</v>
      </c>
      <c r="J24" s="18">
        <f t="shared" si="1"/>
        <v>0</v>
      </c>
      <c r="K24" s="13"/>
      <c r="L24" s="13"/>
      <c r="M24" s="13">
        <f t="shared" si="5"/>
        <v>0</v>
      </c>
      <c r="N24" s="13">
        <f t="shared" si="6"/>
        <v>0</v>
      </c>
      <c r="O24" s="13"/>
      <c r="P24" s="13"/>
      <c r="Q24" s="13">
        <f t="shared" si="7"/>
        <v>0</v>
      </c>
      <c r="R24" s="13"/>
      <c r="S24" s="13"/>
    </row>
    <row r="25" spans="2:19" ht="13.5" customHeight="1" x14ac:dyDescent="0.15">
      <c r="B25" s="38" t="s">
        <v>59</v>
      </c>
      <c r="C25" s="22" t="s">
        <v>30</v>
      </c>
      <c r="D25" s="20" t="s">
        <v>42</v>
      </c>
      <c r="E25" s="20">
        <v>2</v>
      </c>
      <c r="F25" s="6" t="s">
        <v>47</v>
      </c>
      <c r="G25" s="1"/>
      <c r="H25" s="2"/>
      <c r="I25" s="21">
        <f t="shared" si="0"/>
        <v>0</v>
      </c>
      <c r="J25" s="18">
        <f t="shared" si="1"/>
        <v>0</v>
      </c>
      <c r="K25" s="13"/>
      <c r="L25" s="13"/>
      <c r="M25" s="13">
        <f t="shared" si="5"/>
        <v>0</v>
      </c>
      <c r="N25" s="13"/>
      <c r="O25" s="13"/>
      <c r="P25" s="13"/>
      <c r="Q25" s="13">
        <f t="shared" si="7"/>
        <v>0</v>
      </c>
      <c r="R25" s="13"/>
      <c r="S25" s="13"/>
    </row>
    <row r="26" spans="2:19" ht="13.5" customHeight="1" x14ac:dyDescent="0.15">
      <c r="B26" s="39"/>
      <c r="C26" s="22" t="s">
        <v>31</v>
      </c>
      <c r="D26" s="20" t="s">
        <v>42</v>
      </c>
      <c r="E26" s="20">
        <v>2</v>
      </c>
      <c r="F26" s="6" t="s">
        <v>47</v>
      </c>
      <c r="G26" s="1"/>
      <c r="H26" s="2"/>
      <c r="I26" s="21">
        <f t="shared" si="0"/>
        <v>0</v>
      </c>
      <c r="J26" s="18">
        <f t="shared" si="1"/>
        <v>0</v>
      </c>
      <c r="K26" s="13"/>
      <c r="L26" s="13"/>
      <c r="M26" s="13">
        <f t="shared" si="5"/>
        <v>0</v>
      </c>
      <c r="N26" s="13"/>
      <c r="O26" s="13"/>
      <c r="P26" s="13"/>
      <c r="Q26" s="13">
        <f t="shared" si="7"/>
        <v>0</v>
      </c>
      <c r="R26" s="13"/>
      <c r="S26" s="13"/>
    </row>
    <row r="27" spans="2:19" x14ac:dyDescent="0.15">
      <c r="B27" s="39"/>
      <c r="C27" s="22" t="s">
        <v>17</v>
      </c>
      <c r="D27" s="20" t="s">
        <v>42</v>
      </c>
      <c r="E27" s="20">
        <v>2</v>
      </c>
      <c r="F27" s="6" t="s">
        <v>47</v>
      </c>
      <c r="G27" s="1"/>
      <c r="H27" s="2"/>
      <c r="I27" s="21">
        <f t="shared" si="0"/>
        <v>0</v>
      </c>
      <c r="J27" s="18">
        <f t="shared" si="1"/>
        <v>0</v>
      </c>
      <c r="K27" s="13"/>
      <c r="L27" s="13"/>
      <c r="M27" s="13">
        <f t="shared" si="5"/>
        <v>0</v>
      </c>
      <c r="N27" s="13"/>
      <c r="O27" s="13"/>
      <c r="P27" s="13"/>
      <c r="Q27" s="13">
        <f t="shared" si="7"/>
        <v>0</v>
      </c>
      <c r="R27" s="13"/>
      <c r="S27" s="13"/>
    </row>
    <row r="28" spans="2:19" x14ac:dyDescent="0.15">
      <c r="B28" s="39"/>
      <c r="C28" s="22" t="s">
        <v>18</v>
      </c>
      <c r="D28" s="20" t="s">
        <v>42</v>
      </c>
      <c r="E28" s="20">
        <v>2</v>
      </c>
      <c r="F28" s="6" t="s">
        <v>47</v>
      </c>
      <c r="G28" s="1"/>
      <c r="H28" s="2"/>
      <c r="I28" s="21">
        <f t="shared" si="0"/>
        <v>0</v>
      </c>
      <c r="J28" s="18">
        <f t="shared" si="1"/>
        <v>0</v>
      </c>
      <c r="K28" s="13"/>
      <c r="L28" s="13"/>
      <c r="M28" s="13">
        <f t="shared" si="5"/>
        <v>0</v>
      </c>
      <c r="N28" s="13"/>
      <c r="O28" s="13"/>
      <c r="P28" s="13"/>
      <c r="Q28" s="13">
        <f t="shared" si="7"/>
        <v>0</v>
      </c>
      <c r="R28" s="13"/>
      <c r="S28" s="13"/>
    </row>
    <row r="29" spans="2:19" x14ac:dyDescent="0.15">
      <c r="B29" s="39"/>
      <c r="C29" s="19" t="s">
        <v>19</v>
      </c>
      <c r="D29" s="20" t="s">
        <v>42</v>
      </c>
      <c r="E29" s="20">
        <v>2</v>
      </c>
      <c r="F29" s="6" t="s">
        <v>45</v>
      </c>
      <c r="G29" s="1"/>
      <c r="H29" s="2"/>
      <c r="I29" s="21">
        <f t="shared" si="0"/>
        <v>0</v>
      </c>
      <c r="J29" s="18">
        <f t="shared" si="1"/>
        <v>0</v>
      </c>
      <c r="K29" s="13"/>
      <c r="L29" s="13"/>
      <c r="M29" s="13">
        <f t="shared" si="5"/>
        <v>0</v>
      </c>
      <c r="N29" s="13">
        <f>J29</f>
        <v>0</v>
      </c>
      <c r="O29" s="13"/>
      <c r="P29" s="13"/>
      <c r="Q29" s="13">
        <f t="shared" si="7"/>
        <v>0</v>
      </c>
      <c r="R29" s="13"/>
      <c r="S29" s="13"/>
    </row>
    <row r="30" spans="2:19" x14ac:dyDescent="0.15">
      <c r="B30" s="39"/>
      <c r="C30" s="19" t="s">
        <v>20</v>
      </c>
      <c r="D30" s="20" t="s">
        <v>42</v>
      </c>
      <c r="E30" s="20">
        <v>2</v>
      </c>
      <c r="F30" s="6" t="s">
        <v>45</v>
      </c>
      <c r="G30" s="1"/>
      <c r="H30" s="2"/>
      <c r="I30" s="21">
        <f t="shared" si="0"/>
        <v>0</v>
      </c>
      <c r="J30" s="18">
        <f t="shared" si="1"/>
        <v>0</v>
      </c>
      <c r="K30" s="13"/>
      <c r="L30" s="13"/>
      <c r="M30" s="13">
        <f t="shared" si="5"/>
        <v>0</v>
      </c>
      <c r="N30" s="13">
        <f>J30</f>
        <v>0</v>
      </c>
      <c r="O30" s="13"/>
      <c r="P30" s="13"/>
      <c r="Q30" s="13">
        <f t="shared" si="7"/>
        <v>0</v>
      </c>
      <c r="R30" s="13"/>
      <c r="S30" s="13"/>
    </row>
    <row r="31" spans="2:19" x14ac:dyDescent="0.15">
      <c r="B31" s="39"/>
      <c r="C31" s="22" t="s">
        <v>21</v>
      </c>
      <c r="D31" s="20" t="s">
        <v>42</v>
      </c>
      <c r="E31" s="20">
        <v>2</v>
      </c>
      <c r="F31" s="6" t="s">
        <v>48</v>
      </c>
      <c r="G31" s="1"/>
      <c r="H31" s="2"/>
      <c r="I31" s="21">
        <f t="shared" si="0"/>
        <v>0</v>
      </c>
      <c r="J31" s="18">
        <f t="shared" si="1"/>
        <v>0</v>
      </c>
      <c r="K31" s="13">
        <f>J31</f>
        <v>0</v>
      </c>
      <c r="L31" s="13"/>
      <c r="M31" s="13"/>
      <c r="N31" s="13"/>
      <c r="O31" s="13"/>
      <c r="P31" s="13"/>
      <c r="Q31" s="13">
        <f t="shared" si="7"/>
        <v>0</v>
      </c>
      <c r="R31" s="13">
        <f>J31</f>
        <v>0</v>
      </c>
      <c r="S31" s="13"/>
    </row>
    <row r="32" spans="2:19" x14ac:dyDescent="0.15">
      <c r="B32" s="39"/>
      <c r="C32" s="22" t="s">
        <v>22</v>
      </c>
      <c r="D32" s="20" t="s">
        <v>42</v>
      </c>
      <c r="E32" s="20">
        <v>2</v>
      </c>
      <c r="F32" s="6" t="s">
        <v>48</v>
      </c>
      <c r="G32" s="1"/>
      <c r="H32" s="2"/>
      <c r="I32" s="21">
        <f t="shared" si="0"/>
        <v>0</v>
      </c>
      <c r="J32" s="18">
        <f t="shared" si="1"/>
        <v>0</v>
      </c>
      <c r="K32" s="13">
        <f t="shared" ref="K32:K38" si="8">J32</f>
        <v>0</v>
      </c>
      <c r="L32" s="13"/>
      <c r="M32" s="13"/>
      <c r="N32" s="13"/>
      <c r="O32" s="13"/>
      <c r="P32" s="13"/>
      <c r="Q32" s="13">
        <f t="shared" si="7"/>
        <v>0</v>
      </c>
      <c r="R32" s="13">
        <f t="shared" ref="R32:R35" si="9">J32</f>
        <v>0</v>
      </c>
      <c r="S32" s="13"/>
    </row>
    <row r="33" spans="2:19" x14ac:dyDescent="0.15">
      <c r="B33" s="39"/>
      <c r="C33" s="22" t="s">
        <v>23</v>
      </c>
      <c r="D33" s="20" t="s">
        <v>42</v>
      </c>
      <c r="E33" s="20">
        <v>2</v>
      </c>
      <c r="F33" s="6" t="s">
        <v>49</v>
      </c>
      <c r="G33" s="1"/>
      <c r="H33" s="2"/>
      <c r="I33" s="21">
        <f t="shared" si="0"/>
        <v>0</v>
      </c>
      <c r="J33" s="18">
        <f t="shared" si="1"/>
        <v>0</v>
      </c>
      <c r="K33" s="13"/>
      <c r="L33" s="13"/>
      <c r="M33" s="13"/>
      <c r="N33" s="13"/>
      <c r="O33" s="13"/>
      <c r="P33" s="13"/>
      <c r="Q33" s="13">
        <f t="shared" si="7"/>
        <v>0</v>
      </c>
      <c r="R33" s="13">
        <f t="shared" si="9"/>
        <v>0</v>
      </c>
      <c r="S33" s="13"/>
    </row>
    <row r="34" spans="2:19" x14ac:dyDescent="0.15">
      <c r="B34" s="39"/>
      <c r="C34" s="22" t="s">
        <v>24</v>
      </c>
      <c r="D34" s="20" t="s">
        <v>42</v>
      </c>
      <c r="E34" s="20">
        <v>2</v>
      </c>
      <c r="F34" s="6" t="s">
        <v>50</v>
      </c>
      <c r="G34" s="1"/>
      <c r="H34" s="2"/>
      <c r="I34" s="21">
        <f t="shared" si="0"/>
        <v>0</v>
      </c>
      <c r="J34" s="18">
        <f t="shared" si="1"/>
        <v>0</v>
      </c>
      <c r="K34" s="13">
        <f t="shared" si="8"/>
        <v>0</v>
      </c>
      <c r="L34" s="13">
        <f>J34</f>
        <v>0</v>
      </c>
      <c r="M34" s="13"/>
      <c r="N34" s="13"/>
      <c r="O34" s="13"/>
      <c r="P34" s="13"/>
      <c r="Q34" s="13">
        <f t="shared" si="7"/>
        <v>0</v>
      </c>
      <c r="R34" s="13">
        <f t="shared" si="9"/>
        <v>0</v>
      </c>
      <c r="S34" s="13"/>
    </row>
    <row r="35" spans="2:19" x14ac:dyDescent="0.15">
      <c r="B35" s="40"/>
      <c r="C35" s="22" t="s">
        <v>25</v>
      </c>
      <c r="D35" s="20" t="s">
        <v>42</v>
      </c>
      <c r="E35" s="20">
        <v>2</v>
      </c>
      <c r="F35" s="6" t="s">
        <v>50</v>
      </c>
      <c r="G35" s="1"/>
      <c r="H35" s="2"/>
      <c r="I35" s="21">
        <f t="shared" si="0"/>
        <v>0</v>
      </c>
      <c r="J35" s="18">
        <f t="shared" si="1"/>
        <v>0</v>
      </c>
      <c r="K35" s="13">
        <f t="shared" si="8"/>
        <v>0</v>
      </c>
      <c r="L35" s="13">
        <f t="shared" ref="L35:L38" si="10">J35</f>
        <v>0</v>
      </c>
      <c r="M35" s="13"/>
      <c r="N35" s="13"/>
      <c r="O35" s="13"/>
      <c r="P35" s="13"/>
      <c r="Q35" s="13">
        <f t="shared" si="7"/>
        <v>0</v>
      </c>
      <c r="R35" s="13">
        <f t="shared" si="9"/>
        <v>0</v>
      </c>
      <c r="S35" s="13"/>
    </row>
    <row r="36" spans="2:19" ht="13.5" customHeight="1" x14ac:dyDescent="0.15">
      <c r="B36" s="41" t="s">
        <v>60</v>
      </c>
      <c r="C36" s="19" t="s">
        <v>26</v>
      </c>
      <c r="D36" s="20" t="s">
        <v>42</v>
      </c>
      <c r="E36" s="20">
        <v>2</v>
      </c>
      <c r="F36" s="6" t="s">
        <v>51</v>
      </c>
      <c r="G36" s="1"/>
      <c r="H36" s="2"/>
      <c r="I36" s="21">
        <f t="shared" si="0"/>
        <v>0</v>
      </c>
      <c r="J36" s="18">
        <f t="shared" si="1"/>
        <v>0</v>
      </c>
      <c r="K36" s="13"/>
      <c r="L36" s="13">
        <f t="shared" si="10"/>
        <v>0</v>
      </c>
      <c r="M36" s="13"/>
      <c r="N36" s="13"/>
      <c r="O36" s="13"/>
      <c r="P36" s="13"/>
      <c r="Q36" s="13">
        <f t="shared" si="7"/>
        <v>0</v>
      </c>
      <c r="R36" s="13"/>
      <c r="S36" s="13"/>
    </row>
    <row r="37" spans="2:19" x14ac:dyDescent="0.15">
      <c r="B37" s="42"/>
      <c r="C37" s="19" t="s">
        <v>27</v>
      </c>
      <c r="D37" s="20" t="s">
        <v>40</v>
      </c>
      <c r="E37" s="20">
        <v>2</v>
      </c>
      <c r="F37" s="6" t="s">
        <v>79</v>
      </c>
      <c r="G37" s="1"/>
      <c r="H37" s="2"/>
      <c r="I37" s="21">
        <f t="shared" si="0"/>
        <v>0</v>
      </c>
      <c r="J37" s="18">
        <f t="shared" si="1"/>
        <v>0</v>
      </c>
      <c r="K37" s="13">
        <f t="shared" si="8"/>
        <v>0</v>
      </c>
      <c r="L37" s="13">
        <f t="shared" si="10"/>
        <v>0</v>
      </c>
      <c r="M37" s="13"/>
      <c r="N37" s="13"/>
      <c r="O37" s="13">
        <f>J37</f>
        <v>0</v>
      </c>
      <c r="P37" s="13">
        <f>J37</f>
        <v>0</v>
      </c>
      <c r="Q37" s="13">
        <f t="shared" si="7"/>
        <v>0</v>
      </c>
      <c r="R37" s="13">
        <f>J37</f>
        <v>0</v>
      </c>
      <c r="S37" s="13">
        <f>J37</f>
        <v>0</v>
      </c>
    </row>
    <row r="38" spans="2:19" x14ac:dyDescent="0.15">
      <c r="B38" s="42"/>
      <c r="C38" s="19" t="s">
        <v>28</v>
      </c>
      <c r="D38" s="20" t="s">
        <v>40</v>
      </c>
      <c r="E38" s="20">
        <v>2</v>
      </c>
      <c r="F38" s="6" t="s">
        <v>79</v>
      </c>
      <c r="G38" s="1"/>
      <c r="H38" s="2"/>
      <c r="I38" s="21">
        <f t="shared" si="0"/>
        <v>0</v>
      </c>
      <c r="J38" s="18">
        <f t="shared" si="1"/>
        <v>0</v>
      </c>
      <c r="K38" s="13">
        <f t="shared" si="8"/>
        <v>0</v>
      </c>
      <c r="L38" s="13">
        <f t="shared" si="10"/>
        <v>0</v>
      </c>
      <c r="M38" s="13"/>
      <c r="N38" s="13"/>
      <c r="O38" s="13">
        <f t="shared" ref="O38:O40" si="11">J38</f>
        <v>0</v>
      </c>
      <c r="P38" s="13">
        <f t="shared" ref="P38:P40" si="12">J38</f>
        <v>0</v>
      </c>
      <c r="Q38" s="13">
        <f t="shared" si="7"/>
        <v>0</v>
      </c>
      <c r="R38" s="13">
        <f t="shared" ref="R38:R40" si="13">J38</f>
        <v>0</v>
      </c>
      <c r="S38" s="13">
        <f t="shared" ref="S38:S40" si="14">J38</f>
        <v>0</v>
      </c>
    </row>
    <row r="39" spans="2:19" x14ac:dyDescent="0.15">
      <c r="B39" s="42"/>
      <c r="C39" s="22" t="s">
        <v>101</v>
      </c>
      <c r="D39" s="20" t="s">
        <v>40</v>
      </c>
      <c r="E39" s="20">
        <v>4</v>
      </c>
      <c r="F39" s="6" t="s">
        <v>52</v>
      </c>
      <c r="G39" s="1"/>
      <c r="H39" s="2"/>
      <c r="I39" s="21">
        <f t="shared" si="0"/>
        <v>0</v>
      </c>
      <c r="J39" s="18">
        <f t="shared" si="1"/>
        <v>0</v>
      </c>
      <c r="K39" s="13"/>
      <c r="L39" s="13"/>
      <c r="M39" s="13"/>
      <c r="N39" s="13"/>
      <c r="O39" s="13">
        <f t="shared" si="11"/>
        <v>0</v>
      </c>
      <c r="P39" s="13">
        <f t="shared" si="12"/>
        <v>0</v>
      </c>
      <c r="Q39" s="13">
        <f t="shared" si="7"/>
        <v>0</v>
      </c>
      <c r="R39" s="13">
        <f t="shared" si="13"/>
        <v>0</v>
      </c>
      <c r="S39" s="13">
        <f t="shared" si="14"/>
        <v>0</v>
      </c>
    </row>
    <row r="40" spans="2:19" ht="14.25" thickBot="1" x14ac:dyDescent="0.2">
      <c r="B40" s="43"/>
      <c r="C40" s="19" t="s">
        <v>102</v>
      </c>
      <c r="D40" s="20" t="s">
        <v>40</v>
      </c>
      <c r="E40" s="20">
        <v>4</v>
      </c>
      <c r="F40" s="6" t="s">
        <v>52</v>
      </c>
      <c r="G40" s="3"/>
      <c r="H40" s="2"/>
      <c r="I40" s="21">
        <f t="shared" si="0"/>
        <v>0</v>
      </c>
      <c r="J40" s="18">
        <f t="shared" si="1"/>
        <v>0</v>
      </c>
      <c r="K40" s="13"/>
      <c r="L40" s="13"/>
      <c r="M40" s="13"/>
      <c r="N40" s="13"/>
      <c r="O40" s="13">
        <f t="shared" si="11"/>
        <v>0</v>
      </c>
      <c r="P40" s="13">
        <f t="shared" si="12"/>
        <v>0</v>
      </c>
      <c r="Q40" s="13">
        <f t="shared" si="7"/>
        <v>0</v>
      </c>
      <c r="R40" s="13">
        <f t="shared" si="13"/>
        <v>0</v>
      </c>
      <c r="S40" s="13">
        <f t="shared" si="14"/>
        <v>0</v>
      </c>
    </row>
    <row r="41" spans="2:19" ht="14.25" thickBot="1" x14ac:dyDescent="0.2">
      <c r="B41" s="23"/>
      <c r="C41" s="24" t="s">
        <v>55</v>
      </c>
      <c r="D41" s="25"/>
      <c r="E41" s="26"/>
      <c r="F41" s="27" t="s">
        <v>53</v>
      </c>
      <c r="G41" s="4"/>
      <c r="H41" s="5"/>
      <c r="I41" s="21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2:19" ht="14.25" thickBot="1" x14ac:dyDescent="0.2">
      <c r="B42" s="44" t="s">
        <v>62</v>
      </c>
      <c r="C42" s="45"/>
      <c r="D42" s="46"/>
      <c r="E42" s="28">
        <f>SUM(I8:I40)</f>
        <v>0</v>
      </c>
      <c r="K42" s="9">
        <f>SUM(K8:K41)</f>
        <v>0</v>
      </c>
      <c r="L42" s="9">
        <f t="shared" ref="L42:S42" si="15">SUM(L8:L41)</f>
        <v>0</v>
      </c>
      <c r="M42" s="9">
        <f t="shared" si="15"/>
        <v>0</v>
      </c>
      <c r="N42" s="9">
        <f t="shared" si="15"/>
        <v>0</v>
      </c>
      <c r="O42" s="9">
        <f t="shared" si="15"/>
        <v>0</v>
      </c>
      <c r="P42" s="9">
        <f t="shared" si="15"/>
        <v>0</v>
      </c>
      <c r="Q42" s="9">
        <f t="shared" si="15"/>
        <v>0</v>
      </c>
      <c r="R42" s="9">
        <f t="shared" si="15"/>
        <v>0</v>
      </c>
      <c r="S42" s="9">
        <f t="shared" si="15"/>
        <v>0</v>
      </c>
    </row>
    <row r="43" spans="2:19" x14ac:dyDescent="0.15">
      <c r="B43" s="29"/>
      <c r="C43" s="29"/>
      <c r="D43" s="29"/>
    </row>
    <row r="44" spans="2:19" ht="24" x14ac:dyDescent="0.15">
      <c r="B44" s="30" t="s">
        <v>80</v>
      </c>
      <c r="C44" s="31" t="s">
        <v>90</v>
      </c>
      <c r="D44" s="30">
        <f>IF(K42=56,6,IF(K42&gt;=32,5,IF(K42&gt;=24,4,IF(K42&gt;=16,3,IF(K42&gt;=10,2,IF(K42&gt;=4,1,0))))))</f>
        <v>0</v>
      </c>
    </row>
    <row r="45" spans="2:19" ht="24" x14ac:dyDescent="0.15">
      <c r="B45" s="30" t="s">
        <v>81</v>
      </c>
      <c r="C45" s="31" t="s">
        <v>91</v>
      </c>
      <c r="D45" s="30">
        <f>IF(L42=48,6,IF(L42&gt;=32,5,IF(L42&gt;=24,4,IF(L42&gt;=22,3,IF(L42&gt;=16,2,IF(L42&gt;=4,1,0))))))</f>
        <v>0</v>
      </c>
    </row>
    <row r="46" spans="2:19" ht="24" customHeight="1" x14ac:dyDescent="0.15">
      <c r="B46" s="30" t="s">
        <v>82</v>
      </c>
      <c r="C46" s="31" t="s">
        <v>92</v>
      </c>
      <c r="D46" s="30">
        <f>IF(M42=176,6,IF(M42&gt;=104,5,IF(M42&gt;=64,4,IF(M42&gt;=32,3,IF(M42&gt;=20,2,IF(M42&gt;=6,1,0))))))</f>
        <v>0</v>
      </c>
    </row>
    <row r="47" spans="2:19" ht="24" x14ac:dyDescent="0.15">
      <c r="B47" s="30" t="s">
        <v>83</v>
      </c>
      <c r="C47" s="31" t="s">
        <v>93</v>
      </c>
      <c r="D47" s="30">
        <f>IF(N42=144,6,IF(N42&gt;=96,5,IF(N42&gt;=72,4,IF(N42&gt;=56,3,IF(N42&gt;=24,2,IF(N42&gt;=8,1,0))))))</f>
        <v>0</v>
      </c>
    </row>
    <row r="48" spans="2:19" ht="24" customHeight="1" x14ac:dyDescent="0.15">
      <c r="B48" s="30" t="s">
        <v>84</v>
      </c>
      <c r="C48" s="31" t="s">
        <v>94</v>
      </c>
      <c r="D48" s="30">
        <f>IF(O42=56,6,IF(O42&gt;=54,5,IF(O42&gt;=48,4,IF(O42&gt;=36,3,IF(O42&gt;=24,2,IF(O42&gt;=12,1,0))))))</f>
        <v>0</v>
      </c>
    </row>
    <row r="49" spans="2:21" ht="24" customHeight="1" x14ac:dyDescent="0.15">
      <c r="B49" s="30" t="s">
        <v>85</v>
      </c>
      <c r="C49" s="31" t="s">
        <v>95</v>
      </c>
      <c r="D49" s="30">
        <f>IF(P42=56,6,IF(P42&gt;=54,5,IF(P42&gt;=48,4,IF(P42&gt;=36,3,IF(P42&gt;=24,2,IF(P42&gt;=12,1,0))))))</f>
        <v>0</v>
      </c>
    </row>
    <row r="50" spans="2:21" ht="24" customHeight="1" x14ac:dyDescent="0.15">
      <c r="B50" s="30" t="s">
        <v>86</v>
      </c>
      <c r="C50" s="31" t="s">
        <v>96</v>
      </c>
      <c r="D50" s="30">
        <f>IF(Q42=280,6,IF(Q42&gt;=144,5,IF(Q42&gt;=120,4,IF(Q42&gt;=90,3,IF(Q42&gt;=60,2,IF(Q42&gt;=30,1,0))))))</f>
        <v>0</v>
      </c>
    </row>
    <row r="51" spans="2:21" ht="24" customHeight="1" x14ac:dyDescent="0.15">
      <c r="B51" s="30" t="s">
        <v>87</v>
      </c>
      <c r="C51" s="31" t="s">
        <v>97</v>
      </c>
      <c r="D51" s="30">
        <f>IF(R42=96,6,IF(R42&gt;=80,5,IF(R42&gt;=64,4,IF(R42&gt;=48,3,IF(R42&gt;=30,2,IF(R42&gt;=12,1,0))))))</f>
        <v>0</v>
      </c>
    </row>
    <row r="52" spans="2:21" ht="24" customHeight="1" x14ac:dyDescent="0.15">
      <c r="B52" s="30" t="s">
        <v>88</v>
      </c>
      <c r="C52" s="31" t="s">
        <v>98</v>
      </c>
      <c r="D52" s="30">
        <f>IF(S42=56,6,IF(S42&gt;=52,5,IF(S42&gt;=48,4,IF(S42&gt;=36,3,IF(S42&gt;=24,2,IF(S42&gt;=12,1,0))))))</f>
        <v>0</v>
      </c>
    </row>
    <row r="53" spans="2:21" x14ac:dyDescent="0.15">
      <c r="B53" s="32" t="s">
        <v>89</v>
      </c>
      <c r="D53" s="8">
        <f>ROUNDDOWN(AVERAGE(D44:D52),0)</f>
        <v>0</v>
      </c>
      <c r="G53" s="11"/>
    </row>
    <row r="54" spans="2:21" x14ac:dyDescent="0.15">
      <c r="D54" s="7"/>
      <c r="E54" s="33"/>
      <c r="F54" s="29"/>
      <c r="G54" s="29"/>
      <c r="H54" s="29"/>
      <c r="I54" s="13"/>
      <c r="J54" s="13"/>
    </row>
    <row r="55" spans="2:21" x14ac:dyDescent="0.15">
      <c r="B55" s="34"/>
      <c r="C55" s="34"/>
      <c r="D55" s="35" t="s">
        <v>76</v>
      </c>
      <c r="E55" s="9">
        <f>SUM(J8:J12)</f>
        <v>0</v>
      </c>
      <c r="F55" s="13"/>
      <c r="G55" s="13">
        <v>2013</v>
      </c>
      <c r="H55" s="13" t="s">
        <v>63</v>
      </c>
      <c r="I55" s="13"/>
      <c r="J55" s="13">
        <v>4</v>
      </c>
      <c r="K55" s="13"/>
      <c r="L55" s="13"/>
      <c r="M55" s="13"/>
      <c r="N55" s="13"/>
      <c r="O55" s="13"/>
      <c r="P55" s="13"/>
      <c r="Q55" s="13"/>
      <c r="R55" s="13"/>
      <c r="S55" s="13"/>
      <c r="T55" s="37"/>
      <c r="U55" s="36"/>
    </row>
    <row r="56" spans="2:21" x14ac:dyDescent="0.15">
      <c r="B56" s="34"/>
      <c r="C56" s="34"/>
      <c r="D56" s="35" t="s">
        <v>77</v>
      </c>
      <c r="E56" s="9">
        <f>SUM(J12:J17)</f>
        <v>0</v>
      </c>
      <c r="F56" s="9"/>
      <c r="G56" s="13">
        <v>2014</v>
      </c>
      <c r="H56" s="9" t="s">
        <v>64</v>
      </c>
      <c r="J56" s="9">
        <v>3</v>
      </c>
    </row>
    <row r="57" spans="2:21" x14ac:dyDescent="0.15">
      <c r="B57" s="34"/>
      <c r="C57" s="34"/>
      <c r="D57" s="9"/>
      <c r="E57" s="9"/>
      <c r="F57" s="9"/>
      <c r="G57" s="13">
        <v>2015</v>
      </c>
      <c r="H57" s="9" t="s">
        <v>65</v>
      </c>
      <c r="J57" s="9">
        <v>2</v>
      </c>
    </row>
    <row r="58" spans="2:21" x14ac:dyDescent="0.15">
      <c r="B58" s="34"/>
      <c r="C58" s="34"/>
      <c r="D58" s="9"/>
      <c r="E58" s="9"/>
      <c r="F58" s="9"/>
      <c r="G58" s="13">
        <v>2016</v>
      </c>
      <c r="H58" s="9" t="s">
        <v>66</v>
      </c>
      <c r="J58" s="9">
        <v>1</v>
      </c>
    </row>
    <row r="59" spans="2:21" x14ac:dyDescent="0.15">
      <c r="B59" s="34"/>
      <c r="C59" s="34"/>
      <c r="D59" s="9"/>
      <c r="E59" s="9"/>
      <c r="F59" s="9"/>
      <c r="G59" s="13">
        <v>2017</v>
      </c>
      <c r="H59" s="9" t="s">
        <v>67</v>
      </c>
      <c r="J59" s="9">
        <v>0</v>
      </c>
    </row>
    <row r="60" spans="2:21" x14ac:dyDescent="0.15">
      <c r="B60" s="34"/>
      <c r="C60" s="34"/>
      <c r="D60" s="9"/>
      <c r="E60" s="9"/>
      <c r="F60" s="9"/>
      <c r="G60" s="13">
        <v>2018</v>
      </c>
      <c r="H60" s="9"/>
    </row>
    <row r="61" spans="2:21" x14ac:dyDescent="0.15">
      <c r="B61" s="34"/>
      <c r="C61" s="34"/>
      <c r="D61" s="9"/>
      <c r="E61" s="9"/>
      <c r="F61" s="9"/>
      <c r="G61" s="13">
        <v>2019</v>
      </c>
      <c r="H61" s="9" t="s">
        <v>68</v>
      </c>
    </row>
    <row r="62" spans="2:21" x14ac:dyDescent="0.15">
      <c r="B62" s="34"/>
      <c r="C62" s="34"/>
      <c r="D62" s="9"/>
      <c r="E62" s="9"/>
      <c r="F62" s="9"/>
      <c r="G62" s="13">
        <v>2020</v>
      </c>
      <c r="H62" s="9" t="s">
        <v>67</v>
      </c>
    </row>
    <row r="63" spans="2:21" x14ac:dyDescent="0.15">
      <c r="B63" s="34"/>
      <c r="C63" s="34"/>
      <c r="D63" s="9"/>
      <c r="E63" s="9"/>
      <c r="F63" s="9"/>
      <c r="G63" s="9"/>
      <c r="H63" s="9"/>
    </row>
  </sheetData>
  <sheetProtection password="C090" sheet="1" objects="1" scenarios="1" selectLockedCells="1"/>
  <mergeCells count="12">
    <mergeCell ref="D3:F3"/>
    <mergeCell ref="D5:F5"/>
    <mergeCell ref="G4:H5"/>
    <mergeCell ref="D2:E2"/>
    <mergeCell ref="D4:F4"/>
    <mergeCell ref="G3:H3"/>
    <mergeCell ref="G2:H2"/>
    <mergeCell ref="B8:B17"/>
    <mergeCell ref="B18:B24"/>
    <mergeCell ref="B25:B35"/>
    <mergeCell ref="B36:B40"/>
    <mergeCell ref="B42:D42"/>
  </mergeCells>
  <phoneticPr fontId="1"/>
  <conditionalFormatting sqref="G2:H2">
    <cfRule type="containsText" dxfId="0" priority="1" operator="containsText" text="暫定">
      <formula>NOT(ISERROR(SEARCH("暫定",G2)))</formula>
    </cfRule>
  </conditionalFormatting>
  <dataValidations count="4">
    <dataValidation type="list" allowBlank="1" showInputMessage="1" showErrorMessage="1" sqref="G8:G41 D2:E2">
      <formula1>$G$54:$G$62</formula1>
    </dataValidation>
    <dataValidation type="list" allowBlank="1" showInputMessage="1" showErrorMessage="1" sqref="H8:H40">
      <formula1>$H$54:$H$59</formula1>
    </dataValidation>
    <dataValidation type="list" allowBlank="1" showInputMessage="1" showErrorMessage="1" sqref="H41">
      <formula1>$H$60:$H$62</formula1>
    </dataValidation>
    <dataValidation type="list" allowBlank="1" showInputMessage="1" showErrorMessage="1" sqref="D3:F3">
      <formula1>$D$54:$D$56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大学院</vt:lpstr>
      <vt:lpstr>Sheet3</vt:lpstr>
      <vt:lpstr>大学院!Print_Area</vt:lpstr>
    </vt:vector>
  </TitlesOfParts>
  <Company>静岡大学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ドラえもん研究室</dc:creator>
  <cp:lastModifiedBy>Kuleha</cp:lastModifiedBy>
  <cp:lastPrinted>2013-06-27T04:17:38Z</cp:lastPrinted>
  <dcterms:created xsi:type="dcterms:W3CDTF">2013-03-16T07:47:33Z</dcterms:created>
  <dcterms:modified xsi:type="dcterms:W3CDTF">2013-06-27T04:18:09Z</dcterms:modified>
</cp:coreProperties>
</file>